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52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<sst xmlns="http://schemas.openxmlformats.org/spreadsheetml/2006/main" count="341" uniqueCount="105">
  <si>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</si>
  <si>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</si>
  <si>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</si>
  <si>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</si>
  <si>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</si>
  <si>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</si>
  <si>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</si>
  <si>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</si>
  <si>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</si>
  <si>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</si>
  <si>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</si>
  <si>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</si>
  <si>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</si>
  <si>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</si>
  <si>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</si>
  <si>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</si>
  <si>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</si>
  <si>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</si>
  <si>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</si>
  <si>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</si>
  <si>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</si>
  <si>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</si>
  <si>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</si>
  <si>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</si>
  <si>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</si>
  <si>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</si>
  <si>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</si>
  <si>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</si>
  <si>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</si>
  <si>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</si>
  <si>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</si>
  <si>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</si>
  <si>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</si>
  <si>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</si>
  <si>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</si>
  <si>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</si>
  <si>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</si>
  <si>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</si>
  <si>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</si>
  <si>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</si>
  <si>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</si>
  <si>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</si>
  <si>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</si>
  <si>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excluding taxes in
</t>
    </r>
    <r>
      <rPr>
        <b/>
        <sz val="11"/>
        <color indexed="10"/>
        <rFont val="Arial"/>
        <family val="2"/>
      </rPr>
      <t>Rs.      P</t>
    </r>
  </si>
  <si>
    <r>
      <t xml:space="preserve">TOTAL AMOUNT  including taxes
</t>
    </r>
    <r>
      <rPr>
        <b/>
        <sz val="11"/>
        <color indexed="10"/>
        <rFont val="Arial"/>
        <family val="2"/>
      </rPr>
      <t>Rs.      P</t>
    </r>
  </si>
  <si>
    <t>TOTAL AMOUNT In Words</t>
  </si>
  <si>
    <r>
      <t xml:space="preserve">GST Amount 
in 
</t>
    </r>
    <r>
      <rPr>
        <b/>
        <sz val="11"/>
        <color indexed="10"/>
        <rFont val="Arial"/>
        <family val="2"/>
      </rPr>
      <t>Rs.      P</t>
    </r>
  </si>
  <si>
    <t>Item Wise BoQ</t>
  </si>
  <si>
    <t>HSN / SAC Code</t>
  </si>
  <si>
    <t>GST 
(If applicable in Percentage)</t>
  </si>
  <si>
    <t>item4</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</si>
  <si>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</si>
  <si>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</si>
  <si>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</si>
  <si>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</si>
  <si>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</si>
  <si>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</si>
  <si>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</si>
  <si>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</si>
  <si>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</si>
  <si>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</si>
  <si>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</si>
  <si>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</si>
  <si>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</si>
  <si>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</si>
  <si>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</si>
  <si>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</si>
  <si>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</si>
  <si>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</si>
  <si>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</si>
  <si>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</si>
  <si>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</si>
  <si>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</si>
  <si>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Lumpsum</t>
  </si>
  <si>
    <t>Establishment Of Language Lab</t>
  </si>
  <si>
    <t>13. The  content  should   be  available  in  all  the  three  levels  ( Beginner,  Intermediate   and  Advanced  levels
14. The  software  content  should  cover  audio-video  samples for  better  learning  of  different  concepts:
• Pronunciation ,Correct  pronunciation  of  consonant  and  vowel  sounds  ; imparted through  use  of  phonetics. • English  Grammar (Basic  Grammar  and  Advanced Grammar  with  practice exercises) • Vocabulary  builder • Fluency  • Intonation• Comprehension with exercise • Situational  Conversations• Errors  in  Spoken  English• Idioms  and  Phrases
• Basics  of  communication• Effective  Listening• Telephone  Etiquettes
• Preparing  for  an  Interview• Presentation  Skills  (Creating  and  Delivering  a  Presentation)• Body  Language• Resume  Writing• Group  Discussion
• Public  Speaking• Letter  Writing• Jaw  Muscle  exercise• Tense 
15. The  software  should  have  variety  of exercise  types  like  Multiple  Choice/ Match  the  
Following/ Fill  in the  blanks/  True or  False  etc.                                          
16   The  software  module  should  have  a  ictionary,  translations  and  Language               Spell    Checker.  17.  The  system  should  allow  text  to     speech facility with specialized voice. 18.  The  system  should  allow  the  student    to  perform  voice  chat or  written  chat       among themselves. 19. The  software  should  allow  to  record    and  playback  learner’s  voice          production  and   compare with  the           native speaker.
20. The  system  should  allow  the  teacher    to  assign  exercises  to  different    batches/   groups or Sessions. 21.The  teacher  should   be  able  to  divide      the  students  in  virtual  pairs,  groups    and facilitate Collaboration.
22. The  teacher  should  be  able  to  share       the  screen  of  a  particular  student  to     
      the entire class.
23.The  software  package  should  include           Flash  cards, Work books.</t>
  </si>
  <si>
    <t>Instructor Console  (Teacher PC):
Processor : Intel core i5:  3.0GHz (64- 
                    bit processor) or  
                     faster,8th Generation or   
                     higher, 8M Cache or more
RAM :           8 GB or Above 
Hard Disk:   1 TB or above
Ethernet:    Minimum 100 Mbps 
Wi-Fi:           enabled preferably  801.11ac
Display:       18.5 inches or higher, HD
Graphics:    Intigrated Graphics Card
Operating System:   Windows server 2016 OS   
                                      [Pre Installed]
AV Device:   Intigrated Webcam HD 720p or higher
Form Factor: All-In-One, screen resolution FHD (1920x1080) or higher
Warranty : 3 year (3-3-3): 3 years of   
                      parts, labor and on-site    
                      repair
(MAKE: LENOVO, DELL, HP, ACER)</t>
  </si>
  <si>
    <t>IFPD 65”,
Visualizer: 12X optical zoom, Computer interface: USB, 
Sound band/Dots speakers., Required cables. Resolution (3840x2160)or higher, Brightness 500 CD/ M2 or higher, Stereo Sound with inbuilt min 20 watt speakers 2nos. Touch points min. 10 touch</t>
  </si>
  <si>
    <t>Head phone with mic  of superior quality, noise cancellation 3.5mm jack input impedance -32 ohms, frequency response (headset)  20 Hz to 16 Khz</t>
  </si>
  <si>
    <t xml:space="preserve"> 8 ceiling lights of 14 watt, 3 outlets min per room and 2 ports minimum for each user. In case there is no false ceiling at the site, simple ceiling lights should be installed. (As per requirement)</t>
  </si>
  <si>
    <t>Electric Outlets (heating Points)  5pin sockets,15 amp with switch (As per Requirement)</t>
  </si>
  <si>
    <t>Servo Voltage stabilizer 10 KVA:
10 KVA single phase
Type: Indoor Floor mounting  
Mode of operation: Auto/Manual facility
Winding : copper Wound
Input Voltage Range: 90V- 290V AC (Single Phase ) 
Frequency Range of Operation: 47 Hz – 53Hz
Output Voltage: 220VAC / 230 VAC + 2 % (Single Phase)
Correction Speed: 20V/ Sec
Control Circuit: Solid State Electronic control circuit 
Efficiency: Above 95% at full load
Short Time Overload Capacity: Not less than 110% for 5 minutes
Not less than 125% for 1 minutes
Protections: . Output MCCB for OL &amp; SC protection</t>
  </si>
  <si>
    <t xml:space="preserve">7.5 KVA online UPS:
 Capacity/Rating : 7.5 KVA, ONLINE UPS
Technology : IGBT-PWM with inbuilt     
                        isolation  transformer
Input Voltage : 165 V-285V
Input Frequency : 50Hz +/- 5%
Output Voltage : 230V +/- 1% pure Sine  
                              wave
Output Frequency : 50Hz +/- 5%pure Sine  
                                    wave
Backup time (Minutes) : 1 hours
Battery VAH : More than 14400 VAH (SMF  
                    (BATTERIES)
Protection : 1 Protection for  battery under    
                         voltage, Over Charge.
Metering: User interactive LCD panel for     
                   displaying various parameters  
                   like  AC input Voltage, Output AC 
                   Voltage,  Current Frequency,  
                   battery  Voltage, indicators for  
                   mains  presence, battery charging  
                  and discharging, Output over  
                  Load,  Low battery Voltage ,                      </t>
  </si>
  <si>
    <t>Electric face plate with 2 switch, 2 ports as per requirements</t>
  </si>
  <si>
    <t>Networking  (For Network based setup only)</t>
  </si>
  <si>
    <t>POE switch, 16 port (As per requirement)</t>
  </si>
  <si>
    <t>Network rack &amp; extension board with power supply (As per requirement)</t>
  </si>
  <si>
    <t>Cat 6e cable (As per requirement)</t>
  </si>
  <si>
    <t>RJ 45 Connectors (As per requirement)</t>
  </si>
  <si>
    <t>Input/output face plate (As per requirement)</t>
  </si>
  <si>
    <t>DP to VGA convertor (for server) (As per requirement)</t>
  </si>
  <si>
    <t>5m stereo to RCA cable (As per requirement)</t>
  </si>
  <si>
    <t>Instructor  Chair with Arm:
Chair made of tubular frame, cantilever type made dia 1” x 18 G MS tube reinforced at the bends to give spring-back effect and provide strength. The seat and back are made from 10mm thick hot pressed water resistant commercial plywood having moulded high density foam 40mm thick, upholstered with fabric. The ends of the twin tubes on both sides are covered with moulded nylon covers to impart elegant looks to the chair. The tubular frame and armrest are powder coated minimum DPT 45 microns complete in all respect.
Overall Size :82cm (H) x 59.5 (D) x 53.5 (W)
Seat Size : 42.0cm (W) x 42.0 (D)
Back Size Ht:42.0 cm (W) x 27.0cm (D)</t>
  </si>
  <si>
    <t xml:space="preserve">Instructor Table:
Size : 4’ x 2¼’ x 2½’
The table top is made of 18 mm thick,  pre laminated MDF board with edges protected with PVC lipping  affixed to the edges with hot melt glue.  The top steel frame supporting the table is of the size 1170 x 560mm manufactured from CRCA, 18 Gauge, 19x32 channel. The bottom frame is manufactured from tubular pipe 16 gauge CRCA 25mms dia, duly equipped with pipe for footrest at 160mms above the ground.  The table is provided with 3 drawer unit on the right side with outer dimensions 355W x 560D x 455H made of CRCA sheet and a 5 lever lock for a synchronized operation of the top, middle and bottom drawers duly interlocked with the movement of the top drawer which is provided with the lock. </t>
  </si>
  <si>
    <t>COMPUTER CHAIRS (GAS LIFTING MECHANISM) WITHOUT ARMS:
Computer chair is revolving type having 360 swiveling mechanism. With chrome plated base nylon wheels The Chair has gas lifting mechanism for seat height adjustment with cushioning effect. The height adjustment of the seat is 400 to 500 mms. The seat is cushioned with polyurethane foam having density of 30-40 kg/m3 .The seat and back are upholstered with fine quality cloth. size of seat depth-375mm-425mm and width. 400mm-450mm.</t>
  </si>
  <si>
    <t>Computer Work station single  seater: 
Table top 750mmx750mmx750mm, made of 19 mm thick MDF board laminated on top affixed with PVC lipping on sides. Sliding shelf for keyboard with maximum outward movement of 8” for easy working on keyboard.19mm MDF Board of height450mm to be provided on three sides of the table making it one cabin with hole on the top of table for wiring and LAN connections.</t>
  </si>
  <si>
    <t>Interiors for Lab with minimum 70sqm floor area basis.</t>
  </si>
  <si>
    <t>Electric/minor repairs works including main control board. (As per requirement)</t>
  </si>
  <si>
    <t>Split AC 1.5 tons (hot and cold) rating 4 star</t>
  </si>
  <si>
    <t>Curtains/Blinds for  windows (As per requirement)</t>
  </si>
  <si>
    <r>
      <rPr>
        <b/>
        <sz val="10"/>
        <rFont val="Courier New"/>
        <family val="3"/>
      </rPr>
      <t>Software:</t>
    </r>
    <r>
      <rPr>
        <sz val="10"/>
        <rFont val="Courier New"/>
        <family val="3"/>
      </rPr>
      <t xml:space="preserve">
 1. 1 The learning system should include all the features that are essential for effective and enjoyable teaching and learning, such as pre-set language learning activities, audio and text communication tools, web browsing and program launch capabilities, file functions, classroom management and controls features.
2. The System should provide the  teacher  to  use  one  monitor  dedicated  as  the  control   panel  to  manage  the  language  lab  activity.
3. The teacher should be able to send the instructor’s screen, audio, video and text-based content to student consoles for teacher presentation.
4. The  teacher  and  the  students  should  be  able  to  interact  (speaking/ listening)   using  headset  with  built-in  microphone.
5. There  should be facilities  for  the  teacher  to  have  one  to  one  talk  with  the  students,  to  address  them  as  a  group,  to  facilitate  student  pairing, small  group  formation etc.  to facilitate different language learning activities.
6. The  student/teacher should  be  able  to  interact  through  the  headset  and  microphone  without  interfering  with  other  student’s audio-visual  track.
7. The  software  should  provide  a  track  of  student’s  progress  in  the  language  lab. It  should  comprise  tools  for  assessing  students  learning  in  the  lab.
8. The  system  should have   a  media  library  which  will  enable  a  teacher   to  upload  audio,  video  and  text  based  content.
9. The  system  should  allow  the  teacher  to  add  exercises  and  instructions  to  any  audio  or  video  file.
10. The  software  should  be  able  to  record  audio  or  video  student  activities  for  evaluation  and  feedback  purposes.
11. The  software  should  be  integrated  with  extensive  study  material  of  multimedia  files  of  text,  audio,  video  in  English  with  option  in  UK,  US  and  Neutral  accents.
12. Language  Enrichment: The  content  should  focus  on  building  all  four  language  skills  namely,
• Listening  skills
• Speaking  skills
• Reading   skills
• Writing  skills   
 (Contd. at S.No 1.002, item2)</t>
    </r>
    <r>
      <rPr>
        <sz val="10"/>
        <rFont val="Arial"/>
        <family val="2"/>
      </rPr>
      <t xml:space="preserve">
</t>
    </r>
  </si>
  <si>
    <r>
      <rPr>
        <b/>
        <sz val="10"/>
        <rFont val="Arial"/>
        <family val="2"/>
      </rPr>
      <t>Student PC:</t>
    </r>
    <r>
      <rPr>
        <sz val="10"/>
        <rFont val="Arial"/>
        <family val="2"/>
      </rPr>
      <t xml:space="preserve">
Processor : Intel core i5;  3.0GHz (64- 
                       bit processor) or  
                       faster,8th Generation or   
                       higher, 8M Cache or more
RAM :           8 GB or Above 
Hard Disk:  1 TB or above
Ethernet:    100 upto1000 Mbps enabled 
Wi-Fi:             enabled Preferably 801.11ac
Display:       18.5 inches or higher, HD
Graphics:     Intigrated Graphics Card
Operating  System:  Windows 10 pro 64  
                                        [Pre  Installed]
AV Device:   Intigrated Webcam HD 720p or higher
Form Factor: All-In-One, screen resolution HD(1920x1080) or higher
Warranty :    3 year (3-3-3): 3 years of   
                          parts, labor and on-site    
                          repair
(MAKE: LENOVO, DELL, HP, ACER)</t>
    </r>
  </si>
  <si>
    <t>Tender Inviting Authority: Director Skill Development, J&amp;K, Srinagar</t>
  </si>
  <si>
    <t>Name of Work: Establishment of Language Labs.</t>
  </si>
  <si>
    <t>Contract No:  DSD/Pur/2020-21/327  dated 18-09-2020</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</si>
</sst>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0"/>
      <name val="Arial"/>
      <family val="2"/>
    </font>
    <font>
      <b/>
      <sz val="10"/>
      <name val="Courier New"/>
      <family val="3"/>
    </font>
    <font>
      <sz val="10"/>
      <name val="Courier New"/>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theme="0" tint="-0.14995999634265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9">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2" fillId="0" borderId="11" xfId="57" applyNumberFormat="1" applyFont="1" applyFill="1" applyBorder="1" applyAlignment="1" applyProtection="1">
      <alignment horizontal="right" vertical="top"/>
      <protection locked="0"/>
    </xf>
    <xf numFmtId="2" fontId="2" fillId="36" borderId="11" xfId="57" applyNumberFormat="1" applyFont="1" applyFill="1" applyBorder="1" applyAlignment="1" applyProtection="1">
      <alignment horizontal="right" vertical="top"/>
      <protection/>
    </xf>
    <xf numFmtId="174" fontId="2" fillId="0" borderId="16" xfId="59" applyNumberFormat="1" applyFont="1" applyFill="1" applyBorder="1" applyAlignment="1">
      <alignment horizontal="right" vertical="top"/>
      <protection/>
    </xf>
    <xf numFmtId="174" fontId="6" fillId="0" borderId="11" xfId="59" applyNumberFormat="1" applyFont="1" applyFill="1" applyBorder="1" applyAlignment="1">
      <alignment vertical="top"/>
      <protection/>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3" fillId="0" borderId="11" xfId="59" applyFont="1" applyFill="1" applyBorder="1" applyAlignment="1">
      <alignment horizontal="center" vertical="top"/>
      <protection/>
    </xf>
    <xf numFmtId="2" fontId="3" fillId="0" borderId="11" xfId="59" applyNumberFormat="1" applyFont="1" applyFill="1" applyBorder="1" applyAlignment="1">
      <alignment horizontal="center" vertical="top"/>
      <protection/>
    </xf>
    <xf numFmtId="0" fontId="11" fillId="0" borderId="11" xfId="59" applyNumberFormat="1" applyFont="1" applyFill="1" applyBorder="1" applyAlignment="1">
      <alignment horizontal="left" wrapText="1" readingOrder="1"/>
      <protection/>
    </xf>
    <xf numFmtId="0" fontId="68" fillId="0" borderId="11" xfId="59" applyNumberFormat="1" applyFont="1" applyFill="1" applyBorder="1" applyAlignment="1">
      <alignment horizontal="left" vertical="top" wrapText="1" readingOrder="1"/>
      <protection/>
    </xf>
    <xf numFmtId="0" fontId="2" fillId="0" borderId="11" xfId="59" applyFont="1" applyFill="1" applyBorder="1" applyAlignment="1">
      <alignment wrapText="1"/>
      <protection/>
    </xf>
    <xf numFmtId="1" fontId="3" fillId="0" borderId="11" xfId="59" applyNumberFormat="1" applyFont="1" applyFill="1" applyBorder="1" applyAlignment="1">
      <alignment horizontal="center" vertical="center"/>
      <protection/>
    </xf>
    <xf numFmtId="0" fontId="3" fillId="0" borderId="11" xfId="57" applyFont="1" applyFill="1" applyBorder="1" applyAlignment="1">
      <alignment horizontal="center" vertical="center"/>
      <protection/>
    </xf>
    <xf numFmtId="2"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2" fontId="2" fillId="0" borderId="16" xfId="58" applyNumberFormat="1" applyFont="1" applyFill="1" applyBorder="1" applyAlignment="1">
      <alignment horizontal="right" vertical="center"/>
      <protection/>
    </xf>
    <xf numFmtId="0" fontId="3" fillId="0" borderId="11" xfId="59" applyNumberFormat="1" applyFont="1" applyFill="1" applyBorder="1" applyAlignment="1">
      <alignment horizontal="righ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3"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2076450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10\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44"/>
  <sheetViews>
    <sheetView showGridLines="0" zoomScale="75" zoomScaleNormal="75" zoomScalePageLayoutView="0" workbookViewId="0" topLeftCell="A4">
      <selection activeCell="M14" sqref="M14"/>
    </sheetView>
  </sheetViews>
  <sheetFormatPr defaultColWidth="9.140625" defaultRowHeight="15"/>
  <cols>
    <col min="1" max="1" width="15.421875" style="30" customWidth="1"/>
    <col min="2" max="2" width="102.140625" style="30" customWidth="1"/>
    <col min="3" max="3" width="13.57421875" style="30" hidden="1" customWidth="1"/>
    <col min="4" max="4" width="12.421875" style="30" customWidth="1"/>
    <col min="5" max="5" width="13.421875" style="30" customWidth="1"/>
    <col min="6" max="6" width="15.140625" style="30" hidden="1" customWidth="1"/>
    <col min="7" max="7" width="14.140625" style="30" hidden="1" customWidth="1"/>
    <col min="8" max="8" width="13.8515625" style="30" hidden="1" customWidth="1"/>
    <col min="9" max="10" width="12.140625" style="30" hidden="1" customWidth="1"/>
    <col min="11" max="11" width="19.57421875" style="30" hidden="1" customWidth="1"/>
    <col min="12" max="12" width="14.28125" style="30" hidden="1" customWidth="1"/>
    <col min="13" max="13" width="17.8515625" style="30" customWidth="1"/>
    <col min="14" max="14" width="14.8515625" style="55" hidden="1" customWidth="1"/>
    <col min="15" max="15" width="15.421875" style="30" hidden="1" customWidth="1"/>
    <col min="16" max="20" width="12.28125" style="30" hidden="1" customWidth="1"/>
    <col min="21" max="21" width="15.421875" style="30" hidden="1" customWidth="1"/>
    <col min="22" max="22" width="13.7109375" style="30" hidden="1" customWidth="1"/>
    <col min="23" max="23" width="13.57421875" style="30" hidden="1" customWidth="1"/>
    <col min="24" max="24" width="11.28125" style="30" hidden="1" customWidth="1"/>
    <col min="25" max="25" width="12.57421875" style="30" hidden="1" customWidth="1"/>
    <col min="26" max="26" width="12.28125" style="30" hidden="1" customWidth="1"/>
    <col min="27" max="50" width="9.140625" style="30" hidden="1" customWidth="1"/>
    <col min="51" max="51" width="18.57421875" style="30" hidden="1" customWidth="1"/>
    <col min="52" max="52" width="9.57421875" style="30" hidden="1" customWidth="1"/>
    <col min="53" max="53" width="17.28125" style="30" hidden="1" customWidth="1"/>
    <col min="54" max="54" width="19.8515625" style="30" customWidth="1"/>
    <col min="55" max="55" width="56.8515625" style="30" customWidth="1"/>
    <col min="56" max="238" width="9.140625" style="30" customWidth="1"/>
    <col min="239" max="243" width="9.140625" style="31" customWidth="1"/>
    <col min="244" max="16384" width="9.140625" style="30" customWidth="1"/>
  </cols>
  <sheetData>
    <row r="1" spans="1:243" s="1" customFormat="1" ht="30" customHeight="1">
      <c r="A1" s="94" t="s">
        <v>47</v>
      </c>
      <c r="B1" s="94"/>
      <c r="C1" s="94"/>
      <c r="D1" s="94"/>
      <c r="E1" s="94"/>
      <c r="F1" s="94"/>
      <c r="G1" s="94"/>
      <c r="H1" s="94"/>
      <c r="I1" s="94"/>
      <c r="J1" s="94"/>
      <c r="K1" s="94"/>
      <c r="L1" s="94"/>
      <c r="O1" s="2"/>
      <c r="P1" s="2"/>
      <c r="Q1" s="3"/>
      <c r="IE1" s="3"/>
      <c r="IF1" s="3"/>
      <c r="IG1" s="3"/>
      <c r="IH1" s="3"/>
      <c r="II1" s="3"/>
    </row>
    <row r="2" spans="1:17" s="1" customFormat="1" ht="25.5" customHeight="1" hidden="1">
      <c r="A2" s="32" t="s">
        <v>3</v>
      </c>
      <c r="B2" s="32" t="s">
        <v>36</v>
      </c>
      <c r="C2" s="32" t="s">
        <v>4</v>
      </c>
      <c r="D2" s="32" t="s">
        <v>5</v>
      </c>
      <c r="E2" s="32" t="s">
        <v>6</v>
      </c>
      <c r="J2" s="4"/>
      <c r="K2" s="4"/>
      <c r="L2" s="4"/>
      <c r="O2" s="2"/>
      <c r="P2" s="2"/>
      <c r="Q2" s="3"/>
    </row>
    <row r="3" spans="1:243" s="1" customFormat="1" ht="30" customHeight="1" hidden="1">
      <c r="A3" s="1" t="s">
        <v>7</v>
      </c>
      <c r="IE3" s="3"/>
      <c r="IF3" s="3"/>
      <c r="IG3" s="3"/>
      <c r="IH3" s="3"/>
      <c r="II3" s="3"/>
    </row>
    <row r="4" spans="1:243" s="5" customFormat="1" ht="30" customHeight="1">
      <c r="A4" s="95" t="s">
        <v>102</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IE4" s="6"/>
      <c r="IF4" s="6"/>
      <c r="IG4" s="6"/>
      <c r="IH4" s="6"/>
      <c r="II4" s="6"/>
    </row>
    <row r="5" spans="1:243" s="5" customFormat="1" ht="30" customHeight="1">
      <c r="A5" s="95" t="s">
        <v>103</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IE5" s="6"/>
      <c r="IF5" s="6"/>
      <c r="IG5" s="6"/>
      <c r="IH5" s="6"/>
      <c r="II5" s="6"/>
    </row>
    <row r="6" spans="1:243" s="5" customFormat="1" ht="30" customHeight="1">
      <c r="A6" s="95" t="s">
        <v>104</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IE6" s="6"/>
      <c r="IF6" s="6"/>
      <c r="IG6" s="6"/>
      <c r="IH6" s="6"/>
      <c r="II6" s="6"/>
    </row>
    <row r="7" spans="1:243" s="5" customFormat="1" ht="29.25" customHeight="1" hidden="1">
      <c r="A7" s="97" t="s">
        <v>8</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IE7" s="6"/>
      <c r="IF7" s="6"/>
      <c r="IG7" s="6"/>
      <c r="IH7" s="6"/>
      <c r="II7" s="6"/>
    </row>
    <row r="8" spans="1:243" s="7" customFormat="1" ht="57.75" customHeight="1">
      <c r="A8" s="33" t="s">
        <v>40</v>
      </c>
      <c r="B8" s="69"/>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1"/>
      <c r="IE8" s="8"/>
      <c r="IF8" s="8"/>
      <c r="IG8" s="8"/>
      <c r="IH8" s="8"/>
      <c r="II8" s="8"/>
    </row>
    <row r="9" spans="1:243" s="9" customFormat="1" ht="61.5" customHeight="1">
      <c r="A9" s="88" t="s">
        <v>9</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90"/>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94.5" customHeight="1">
      <c r="A11" s="11" t="s">
        <v>0</v>
      </c>
      <c r="B11" s="56" t="s">
        <v>16</v>
      </c>
      <c r="C11" s="56" t="s">
        <v>1</v>
      </c>
      <c r="D11" s="56" t="s">
        <v>17</v>
      </c>
      <c r="E11" s="56" t="s">
        <v>18</v>
      </c>
      <c r="F11" s="56" t="s">
        <v>42</v>
      </c>
      <c r="G11" s="56"/>
      <c r="H11" s="56"/>
      <c r="I11" s="56" t="s">
        <v>19</v>
      </c>
      <c r="J11" s="56" t="s">
        <v>20</v>
      </c>
      <c r="K11" s="56" t="s">
        <v>21</v>
      </c>
      <c r="L11" s="56" t="s">
        <v>22</v>
      </c>
      <c r="M11" s="57" t="s">
        <v>41</v>
      </c>
      <c r="N11" s="56" t="s">
        <v>49</v>
      </c>
      <c r="O11" s="56" t="s">
        <v>46</v>
      </c>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t="s">
        <v>48</v>
      </c>
      <c r="AZ11" s="56"/>
      <c r="BA11" s="58" t="s">
        <v>43</v>
      </c>
      <c r="BB11" s="58" t="s">
        <v>44</v>
      </c>
      <c r="BC11" s="59" t="s">
        <v>45</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16</v>
      </c>
      <c r="Q12" s="60">
        <v>17</v>
      </c>
      <c r="R12" s="60">
        <v>18</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10</v>
      </c>
      <c r="AZ12" s="60">
        <v>52</v>
      </c>
      <c r="BA12" s="60">
        <v>11</v>
      </c>
      <c r="BB12" s="60">
        <v>12</v>
      </c>
      <c r="BC12" s="60">
        <v>13</v>
      </c>
      <c r="IE12" s="13"/>
      <c r="IF12" s="13"/>
      <c r="IG12" s="13"/>
      <c r="IH12" s="13"/>
      <c r="II12" s="13"/>
    </row>
    <row r="13" spans="1:243" s="23" customFormat="1" ht="16.5" customHeight="1">
      <c r="A13" s="34">
        <v>1</v>
      </c>
      <c r="B13" s="76" t="s">
        <v>74</v>
      </c>
      <c r="C13" s="35"/>
      <c r="D13" s="36"/>
      <c r="E13" s="15"/>
      <c r="F13" s="36"/>
      <c r="G13" s="16"/>
      <c r="H13" s="16"/>
      <c r="I13" s="37"/>
      <c r="J13" s="17"/>
      <c r="K13" s="18"/>
      <c r="L13" s="18"/>
      <c r="M13" s="19"/>
      <c r="N13" s="20"/>
      <c r="O13" s="2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23</v>
      </c>
      <c r="IG13" s="24" t="s">
        <v>24</v>
      </c>
      <c r="IH13" s="24">
        <v>10</v>
      </c>
      <c r="II13" s="24" t="s">
        <v>25</v>
      </c>
    </row>
    <row r="14" spans="1:243" s="23" customFormat="1" ht="409.5" customHeight="1">
      <c r="A14" s="72">
        <v>1.01</v>
      </c>
      <c r="B14" s="74" t="s">
        <v>100</v>
      </c>
      <c r="C14" s="35" t="s">
        <v>24</v>
      </c>
      <c r="D14" s="77">
        <v>155</v>
      </c>
      <c r="E14" s="78" t="s">
        <v>26</v>
      </c>
      <c r="F14" s="79"/>
      <c r="G14" s="80"/>
      <c r="H14" s="80"/>
      <c r="I14" s="81" t="s">
        <v>27</v>
      </c>
      <c r="J14" s="82">
        <f aca="true" t="shared" si="0" ref="J14:J20">IF(I14="Less(-)",-1,1)</f>
        <v>1</v>
      </c>
      <c r="K14" s="83" t="s">
        <v>37</v>
      </c>
      <c r="L14" s="83" t="s">
        <v>6</v>
      </c>
      <c r="M14" s="84"/>
      <c r="N14" s="65"/>
      <c r="O14" s="66">
        <f aca="true" t="shared" si="1" ref="O14:O40">(D14*M14)*N14%</f>
        <v>0</v>
      </c>
      <c r="P14" s="64"/>
      <c r="Q14" s="25"/>
      <c r="R14" s="25"/>
      <c r="S14" s="64"/>
      <c r="T14" s="6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64"/>
      <c r="AZ14" s="14"/>
      <c r="BA14" s="67">
        <f aca="true" t="shared" si="2" ref="BA14:BA40">total_amount_ba($B$2,$D$2,D14,F14,J14,K14,M14)</f>
        <v>0</v>
      </c>
      <c r="BB14" s="86">
        <f>D14*M14</f>
        <v>0</v>
      </c>
      <c r="BC14" s="87" t="str">
        <f aca="true" t="shared" si="3" ref="BC14:BC40">SpellNumber123(L14,BB14)</f>
        <v>INR Zero Only</v>
      </c>
      <c r="IE14" s="24">
        <v>2</v>
      </c>
      <c r="IF14" s="24" t="s">
        <v>23</v>
      </c>
      <c r="IG14" s="24" t="s">
        <v>31</v>
      </c>
      <c r="IH14" s="24">
        <v>10</v>
      </c>
      <c r="II14" s="24" t="s">
        <v>26</v>
      </c>
    </row>
    <row r="15" spans="1:243" s="23" customFormat="1" ht="300.75" customHeight="1">
      <c r="A15" s="72">
        <v>1.02</v>
      </c>
      <c r="B15" s="75" t="s">
        <v>75</v>
      </c>
      <c r="C15" s="35" t="s">
        <v>30</v>
      </c>
      <c r="D15" s="77">
        <v>1</v>
      </c>
      <c r="E15" s="78" t="s">
        <v>73</v>
      </c>
      <c r="F15" s="79"/>
      <c r="G15" s="80"/>
      <c r="H15" s="80"/>
      <c r="I15" s="81" t="s">
        <v>27</v>
      </c>
      <c r="J15" s="82">
        <f t="shared" si="0"/>
        <v>1</v>
      </c>
      <c r="K15" s="83" t="s">
        <v>37</v>
      </c>
      <c r="L15" s="83" t="s">
        <v>6</v>
      </c>
      <c r="M15" s="84"/>
      <c r="N15" s="65"/>
      <c r="O15" s="66">
        <f t="shared" si="1"/>
        <v>0</v>
      </c>
      <c r="P15" s="64"/>
      <c r="Q15" s="25"/>
      <c r="R15" s="25"/>
      <c r="S15" s="64"/>
      <c r="T15" s="6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64"/>
      <c r="AZ15" s="14"/>
      <c r="BA15" s="67">
        <f t="shared" si="2"/>
        <v>0</v>
      </c>
      <c r="BB15" s="86">
        <f aca="true" t="shared" si="4" ref="BB15:BB40">D15*M15</f>
        <v>0</v>
      </c>
      <c r="BC15" s="87" t="str">
        <f t="shared" si="3"/>
        <v>INR Zero Only</v>
      </c>
      <c r="IE15" s="24">
        <v>2</v>
      </c>
      <c r="IF15" s="24" t="s">
        <v>23</v>
      </c>
      <c r="IG15" s="24" t="s">
        <v>31</v>
      </c>
      <c r="IH15" s="24">
        <v>10</v>
      </c>
      <c r="II15" s="24" t="s">
        <v>26</v>
      </c>
    </row>
    <row r="16" spans="1:243" s="23" customFormat="1" ht="286.5" customHeight="1">
      <c r="A16" s="72">
        <v>1.03</v>
      </c>
      <c r="B16" s="35" t="s">
        <v>76</v>
      </c>
      <c r="C16" s="35" t="s">
        <v>31</v>
      </c>
      <c r="D16" s="77">
        <v>5</v>
      </c>
      <c r="E16" s="78" t="s">
        <v>26</v>
      </c>
      <c r="F16" s="79"/>
      <c r="G16" s="80"/>
      <c r="H16" s="80"/>
      <c r="I16" s="81" t="s">
        <v>27</v>
      </c>
      <c r="J16" s="82">
        <f t="shared" si="0"/>
        <v>1</v>
      </c>
      <c r="K16" s="83" t="s">
        <v>37</v>
      </c>
      <c r="L16" s="83" t="s">
        <v>6</v>
      </c>
      <c r="M16" s="84"/>
      <c r="N16" s="65"/>
      <c r="O16" s="66">
        <f t="shared" si="1"/>
        <v>0</v>
      </c>
      <c r="P16" s="64"/>
      <c r="Q16" s="25"/>
      <c r="R16" s="25"/>
      <c r="S16" s="64"/>
      <c r="T16" s="6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64"/>
      <c r="AZ16" s="14"/>
      <c r="BA16" s="67">
        <f t="shared" si="2"/>
        <v>0</v>
      </c>
      <c r="BB16" s="86">
        <f t="shared" si="4"/>
        <v>0</v>
      </c>
      <c r="BC16" s="87" t="str">
        <f t="shared" si="3"/>
        <v>INR Zero Only</v>
      </c>
      <c r="IE16" s="24">
        <v>2</v>
      </c>
      <c r="IF16" s="24" t="s">
        <v>23</v>
      </c>
      <c r="IG16" s="24" t="s">
        <v>31</v>
      </c>
      <c r="IH16" s="24">
        <v>10</v>
      </c>
      <c r="II16" s="24" t="s">
        <v>26</v>
      </c>
    </row>
    <row r="17" spans="1:243" s="23" customFormat="1" ht="252" customHeight="1">
      <c r="A17" s="72">
        <v>1.04</v>
      </c>
      <c r="B17" s="75" t="s">
        <v>101</v>
      </c>
      <c r="C17" s="35" t="s">
        <v>50</v>
      </c>
      <c r="D17" s="77">
        <v>150</v>
      </c>
      <c r="E17" s="78" t="s">
        <v>26</v>
      </c>
      <c r="F17" s="79"/>
      <c r="G17" s="80"/>
      <c r="H17" s="85"/>
      <c r="I17" s="81" t="s">
        <v>27</v>
      </c>
      <c r="J17" s="82">
        <f>IF(I17="Less(-)",-1,1)</f>
        <v>1</v>
      </c>
      <c r="K17" s="83" t="s">
        <v>37</v>
      </c>
      <c r="L17" s="83" t="s">
        <v>6</v>
      </c>
      <c r="M17" s="84"/>
      <c r="N17" s="65"/>
      <c r="O17" s="66">
        <f t="shared" si="1"/>
        <v>0</v>
      </c>
      <c r="P17" s="63"/>
      <c r="Q17" s="25"/>
      <c r="R17" s="25"/>
      <c r="S17" s="63"/>
      <c r="T17" s="6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64"/>
      <c r="AZ17" s="14"/>
      <c r="BA17" s="67">
        <f t="shared" si="2"/>
        <v>0</v>
      </c>
      <c r="BB17" s="86">
        <f t="shared" si="4"/>
        <v>0</v>
      </c>
      <c r="BC17" s="87" t="str">
        <f t="shared" si="3"/>
        <v>INR Zero Only</v>
      </c>
      <c r="IE17" s="24">
        <v>1.01</v>
      </c>
      <c r="IF17" s="24" t="s">
        <v>28</v>
      </c>
      <c r="IG17" s="24" t="s">
        <v>24</v>
      </c>
      <c r="IH17" s="24">
        <v>123.223</v>
      </c>
      <c r="II17" s="24" t="s">
        <v>26</v>
      </c>
    </row>
    <row r="18" spans="1:243" s="23" customFormat="1" ht="69.75" customHeight="1">
      <c r="A18" s="72">
        <v>1.05</v>
      </c>
      <c r="B18" s="75" t="s">
        <v>77</v>
      </c>
      <c r="C18" s="35" t="s">
        <v>32</v>
      </c>
      <c r="D18" s="77">
        <v>5</v>
      </c>
      <c r="E18" s="78" t="s">
        <v>26</v>
      </c>
      <c r="F18" s="79"/>
      <c r="G18" s="80"/>
      <c r="H18" s="80"/>
      <c r="I18" s="81" t="s">
        <v>27</v>
      </c>
      <c r="J18" s="82">
        <f t="shared" si="0"/>
        <v>1</v>
      </c>
      <c r="K18" s="83" t="s">
        <v>37</v>
      </c>
      <c r="L18" s="83" t="s">
        <v>6</v>
      </c>
      <c r="M18" s="84"/>
      <c r="N18" s="65"/>
      <c r="O18" s="66">
        <f t="shared" si="1"/>
        <v>0</v>
      </c>
      <c r="P18" s="64"/>
      <c r="Q18" s="25"/>
      <c r="R18" s="25"/>
      <c r="S18" s="64"/>
      <c r="T18" s="6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64"/>
      <c r="AZ18" s="14"/>
      <c r="BA18" s="67">
        <f t="shared" si="2"/>
        <v>0</v>
      </c>
      <c r="BB18" s="86">
        <f t="shared" si="4"/>
        <v>0</v>
      </c>
      <c r="BC18" s="87" t="str">
        <f t="shared" si="3"/>
        <v>INR Zero Only</v>
      </c>
      <c r="IE18" s="24">
        <v>2</v>
      </c>
      <c r="IF18" s="24" t="s">
        <v>23</v>
      </c>
      <c r="IG18" s="24" t="s">
        <v>31</v>
      </c>
      <c r="IH18" s="24">
        <v>10</v>
      </c>
      <c r="II18" s="24" t="s">
        <v>26</v>
      </c>
    </row>
    <row r="19" spans="1:243" s="23" customFormat="1" ht="27">
      <c r="A19" s="72">
        <v>1.06</v>
      </c>
      <c r="B19" s="35" t="s">
        <v>78</v>
      </c>
      <c r="C19" s="35" t="s">
        <v>51</v>
      </c>
      <c r="D19" s="77">
        <v>155</v>
      </c>
      <c r="E19" s="78" t="s">
        <v>26</v>
      </c>
      <c r="F19" s="79"/>
      <c r="G19" s="80"/>
      <c r="H19" s="80"/>
      <c r="I19" s="81" t="s">
        <v>27</v>
      </c>
      <c r="J19" s="82">
        <f t="shared" si="0"/>
        <v>1</v>
      </c>
      <c r="K19" s="83" t="s">
        <v>37</v>
      </c>
      <c r="L19" s="83" t="s">
        <v>6</v>
      </c>
      <c r="M19" s="84"/>
      <c r="N19" s="65"/>
      <c r="O19" s="66">
        <f t="shared" si="1"/>
        <v>0</v>
      </c>
      <c r="P19" s="64"/>
      <c r="Q19" s="25"/>
      <c r="R19" s="25"/>
      <c r="S19" s="64"/>
      <c r="T19" s="6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64"/>
      <c r="AZ19" s="14"/>
      <c r="BA19" s="67">
        <f t="shared" si="2"/>
        <v>0</v>
      </c>
      <c r="BB19" s="86">
        <f t="shared" si="4"/>
        <v>0</v>
      </c>
      <c r="BC19" s="87" t="str">
        <f t="shared" si="3"/>
        <v>INR Zero Only</v>
      </c>
      <c r="IE19" s="24">
        <v>2</v>
      </c>
      <c r="IF19" s="24" t="s">
        <v>23</v>
      </c>
      <c r="IG19" s="24" t="s">
        <v>31</v>
      </c>
      <c r="IH19" s="24">
        <v>10</v>
      </c>
      <c r="II19" s="24" t="s">
        <v>26</v>
      </c>
    </row>
    <row r="20" spans="1:243" s="23" customFormat="1" ht="40.5">
      <c r="A20" s="72">
        <v>1.07</v>
      </c>
      <c r="B20" s="35" t="s">
        <v>79</v>
      </c>
      <c r="C20" s="35" t="s">
        <v>52</v>
      </c>
      <c r="D20" s="77">
        <v>1</v>
      </c>
      <c r="E20" s="78" t="s">
        <v>73</v>
      </c>
      <c r="F20" s="79"/>
      <c r="G20" s="80"/>
      <c r="H20" s="80"/>
      <c r="I20" s="81" t="s">
        <v>27</v>
      </c>
      <c r="J20" s="82">
        <f t="shared" si="0"/>
        <v>1</v>
      </c>
      <c r="K20" s="83" t="s">
        <v>37</v>
      </c>
      <c r="L20" s="83" t="s">
        <v>6</v>
      </c>
      <c r="M20" s="84"/>
      <c r="N20" s="65"/>
      <c r="O20" s="66">
        <f t="shared" si="1"/>
        <v>0</v>
      </c>
      <c r="P20" s="64"/>
      <c r="Q20" s="25"/>
      <c r="R20" s="25"/>
      <c r="S20" s="64"/>
      <c r="T20" s="6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64"/>
      <c r="AZ20" s="14"/>
      <c r="BA20" s="67">
        <f t="shared" si="2"/>
        <v>0</v>
      </c>
      <c r="BB20" s="86">
        <f t="shared" si="4"/>
        <v>0</v>
      </c>
      <c r="BC20" s="87" t="str">
        <f t="shared" si="3"/>
        <v>INR Zero Only</v>
      </c>
      <c r="IE20" s="24">
        <v>2</v>
      </c>
      <c r="IF20" s="24" t="s">
        <v>23</v>
      </c>
      <c r="IG20" s="24" t="s">
        <v>31</v>
      </c>
      <c r="IH20" s="24">
        <v>10</v>
      </c>
      <c r="II20" s="24" t="s">
        <v>26</v>
      </c>
    </row>
    <row r="21" spans="1:243" s="23" customFormat="1" ht="27">
      <c r="A21" s="72">
        <v>1.08</v>
      </c>
      <c r="B21" s="35" t="s">
        <v>80</v>
      </c>
      <c r="C21" s="35" t="s">
        <v>53</v>
      </c>
      <c r="D21" s="77">
        <v>1</v>
      </c>
      <c r="E21" s="78" t="s">
        <v>73</v>
      </c>
      <c r="F21" s="79"/>
      <c r="G21" s="80"/>
      <c r="H21" s="85"/>
      <c r="I21" s="81" t="s">
        <v>27</v>
      </c>
      <c r="J21" s="82">
        <f aca="true" t="shared" si="5" ref="J21:J40">IF(I21="Less(-)",-1,1)</f>
        <v>1</v>
      </c>
      <c r="K21" s="83" t="s">
        <v>37</v>
      </c>
      <c r="L21" s="83" t="s">
        <v>6</v>
      </c>
      <c r="M21" s="84"/>
      <c r="N21" s="65"/>
      <c r="O21" s="66">
        <f t="shared" si="1"/>
        <v>0</v>
      </c>
      <c r="P21" s="63"/>
      <c r="Q21" s="25"/>
      <c r="R21" s="25"/>
      <c r="S21" s="63"/>
      <c r="T21" s="6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64"/>
      <c r="AZ21" s="14"/>
      <c r="BA21" s="67">
        <f t="shared" si="2"/>
        <v>0</v>
      </c>
      <c r="BB21" s="86">
        <f t="shared" si="4"/>
        <v>0</v>
      </c>
      <c r="BC21" s="87" t="str">
        <f t="shared" si="3"/>
        <v>INR Zero Only</v>
      </c>
      <c r="IE21" s="24">
        <v>1.01</v>
      </c>
      <c r="IF21" s="24" t="s">
        <v>28</v>
      </c>
      <c r="IG21" s="24" t="s">
        <v>24</v>
      </c>
      <c r="IH21" s="24">
        <v>123.223</v>
      </c>
      <c r="II21" s="24" t="s">
        <v>26</v>
      </c>
    </row>
    <row r="22" spans="1:243" s="23" customFormat="1" ht="204" customHeight="1">
      <c r="A22" s="72">
        <v>1.09</v>
      </c>
      <c r="B22" s="75" t="s">
        <v>81</v>
      </c>
      <c r="C22" s="35" t="s">
        <v>54</v>
      </c>
      <c r="D22" s="77">
        <v>5</v>
      </c>
      <c r="E22" s="78" t="s">
        <v>26</v>
      </c>
      <c r="F22" s="79"/>
      <c r="G22" s="80"/>
      <c r="H22" s="80"/>
      <c r="I22" s="81" t="s">
        <v>27</v>
      </c>
      <c r="J22" s="82">
        <f t="shared" si="5"/>
        <v>1</v>
      </c>
      <c r="K22" s="83" t="s">
        <v>37</v>
      </c>
      <c r="L22" s="83" t="s">
        <v>6</v>
      </c>
      <c r="M22" s="84"/>
      <c r="N22" s="65"/>
      <c r="O22" s="66">
        <f t="shared" si="1"/>
        <v>0</v>
      </c>
      <c r="P22" s="63"/>
      <c r="Q22" s="25"/>
      <c r="R22" s="25"/>
      <c r="S22" s="63"/>
      <c r="T22" s="6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64"/>
      <c r="AZ22" s="14"/>
      <c r="BA22" s="67">
        <f t="shared" si="2"/>
        <v>0</v>
      </c>
      <c r="BB22" s="86">
        <f t="shared" si="4"/>
        <v>0</v>
      </c>
      <c r="BC22" s="87" t="str">
        <f t="shared" si="3"/>
        <v>INR Zero Only</v>
      </c>
      <c r="IE22" s="24">
        <v>1.02</v>
      </c>
      <c r="IF22" s="24" t="s">
        <v>29</v>
      </c>
      <c r="IG22" s="24" t="s">
        <v>30</v>
      </c>
      <c r="IH22" s="24">
        <v>213</v>
      </c>
      <c r="II22" s="24" t="s">
        <v>26</v>
      </c>
    </row>
    <row r="23" spans="1:243" s="23" customFormat="1" ht="310.5">
      <c r="A23" s="73">
        <v>1.1</v>
      </c>
      <c r="B23" s="35" t="s">
        <v>82</v>
      </c>
      <c r="C23" s="35" t="s">
        <v>55</v>
      </c>
      <c r="D23" s="77">
        <v>5</v>
      </c>
      <c r="E23" s="78" t="s">
        <v>26</v>
      </c>
      <c r="F23" s="79"/>
      <c r="G23" s="80"/>
      <c r="H23" s="80"/>
      <c r="I23" s="81" t="s">
        <v>27</v>
      </c>
      <c r="J23" s="82">
        <f t="shared" si="5"/>
        <v>1</v>
      </c>
      <c r="K23" s="83" t="s">
        <v>37</v>
      </c>
      <c r="L23" s="83" t="s">
        <v>6</v>
      </c>
      <c r="M23" s="84"/>
      <c r="N23" s="65"/>
      <c r="O23" s="66">
        <f t="shared" si="1"/>
        <v>0</v>
      </c>
      <c r="P23" s="64"/>
      <c r="Q23" s="25"/>
      <c r="R23" s="25"/>
      <c r="S23" s="64"/>
      <c r="T23" s="6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64"/>
      <c r="AZ23" s="14"/>
      <c r="BA23" s="67">
        <f t="shared" si="2"/>
        <v>0</v>
      </c>
      <c r="BB23" s="86">
        <f t="shared" si="4"/>
        <v>0</v>
      </c>
      <c r="BC23" s="87" t="str">
        <f t="shared" si="3"/>
        <v>INR Zero Only</v>
      </c>
      <c r="IE23" s="24">
        <v>2</v>
      </c>
      <c r="IF23" s="24" t="s">
        <v>23</v>
      </c>
      <c r="IG23" s="24" t="s">
        <v>31</v>
      </c>
      <c r="IH23" s="24">
        <v>10</v>
      </c>
      <c r="II23" s="24" t="s">
        <v>26</v>
      </c>
    </row>
    <row r="24" spans="1:243" s="23" customFormat="1" ht="15">
      <c r="A24" s="72">
        <v>1.11</v>
      </c>
      <c r="B24" s="35" t="s">
        <v>83</v>
      </c>
      <c r="C24" s="35" t="s">
        <v>56</v>
      </c>
      <c r="D24" s="77">
        <v>1</v>
      </c>
      <c r="E24" s="78" t="s">
        <v>73</v>
      </c>
      <c r="F24" s="79"/>
      <c r="G24" s="80"/>
      <c r="H24" s="80"/>
      <c r="I24" s="81" t="s">
        <v>27</v>
      </c>
      <c r="J24" s="82">
        <f t="shared" si="5"/>
        <v>1</v>
      </c>
      <c r="K24" s="83" t="s">
        <v>37</v>
      </c>
      <c r="L24" s="83" t="s">
        <v>6</v>
      </c>
      <c r="M24" s="84"/>
      <c r="N24" s="65"/>
      <c r="O24" s="66">
        <f t="shared" si="1"/>
        <v>0</v>
      </c>
      <c r="P24" s="64"/>
      <c r="Q24" s="25"/>
      <c r="R24" s="25"/>
      <c r="S24" s="64"/>
      <c r="T24" s="6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64"/>
      <c r="AZ24" s="14"/>
      <c r="BA24" s="67">
        <f t="shared" si="2"/>
        <v>0</v>
      </c>
      <c r="BB24" s="86">
        <f t="shared" si="4"/>
        <v>0</v>
      </c>
      <c r="BC24" s="87" t="str">
        <f t="shared" si="3"/>
        <v>INR Zero Only</v>
      </c>
      <c r="IE24" s="24">
        <v>2</v>
      </c>
      <c r="IF24" s="24" t="s">
        <v>23</v>
      </c>
      <c r="IG24" s="24" t="s">
        <v>31</v>
      </c>
      <c r="IH24" s="24">
        <v>10</v>
      </c>
      <c r="II24" s="24" t="s">
        <v>26</v>
      </c>
    </row>
    <row r="25" spans="1:243" s="23" customFormat="1" ht="15">
      <c r="A25" s="72">
        <v>1.12</v>
      </c>
      <c r="B25" s="35" t="s">
        <v>84</v>
      </c>
      <c r="C25" s="35" t="s">
        <v>57</v>
      </c>
      <c r="D25" s="77">
        <v>1</v>
      </c>
      <c r="E25" s="78" t="s">
        <v>73</v>
      </c>
      <c r="F25" s="79"/>
      <c r="G25" s="80"/>
      <c r="H25" s="80"/>
      <c r="I25" s="81" t="s">
        <v>27</v>
      </c>
      <c r="J25" s="82">
        <f t="shared" si="5"/>
        <v>1</v>
      </c>
      <c r="K25" s="83" t="s">
        <v>37</v>
      </c>
      <c r="L25" s="83" t="s">
        <v>6</v>
      </c>
      <c r="M25" s="84"/>
      <c r="N25" s="65"/>
      <c r="O25" s="66">
        <f t="shared" si="1"/>
        <v>0</v>
      </c>
      <c r="P25" s="64"/>
      <c r="Q25" s="25"/>
      <c r="R25" s="25"/>
      <c r="S25" s="64"/>
      <c r="T25" s="6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64"/>
      <c r="AZ25" s="14"/>
      <c r="BA25" s="67">
        <f t="shared" si="2"/>
        <v>0</v>
      </c>
      <c r="BB25" s="86">
        <f t="shared" si="4"/>
        <v>0</v>
      </c>
      <c r="BC25" s="87" t="str">
        <f t="shared" si="3"/>
        <v>INR Zero Only</v>
      </c>
      <c r="IE25" s="24">
        <v>2</v>
      </c>
      <c r="IF25" s="24" t="s">
        <v>23</v>
      </c>
      <c r="IG25" s="24" t="s">
        <v>31</v>
      </c>
      <c r="IH25" s="24">
        <v>10</v>
      </c>
      <c r="II25" s="24" t="s">
        <v>26</v>
      </c>
    </row>
    <row r="26" spans="1:243" s="23" customFormat="1" ht="15">
      <c r="A26" s="72">
        <v>1.13</v>
      </c>
      <c r="B26" s="35" t="s">
        <v>85</v>
      </c>
      <c r="C26" s="35" t="s">
        <v>58</v>
      </c>
      <c r="D26" s="77">
        <v>1</v>
      </c>
      <c r="E26" s="78" t="s">
        <v>73</v>
      </c>
      <c r="F26" s="79"/>
      <c r="G26" s="80"/>
      <c r="H26" s="80"/>
      <c r="I26" s="81" t="s">
        <v>27</v>
      </c>
      <c r="J26" s="82">
        <f t="shared" si="5"/>
        <v>1</v>
      </c>
      <c r="K26" s="83" t="s">
        <v>37</v>
      </c>
      <c r="L26" s="83" t="s">
        <v>6</v>
      </c>
      <c r="M26" s="84"/>
      <c r="N26" s="65"/>
      <c r="O26" s="66">
        <f t="shared" si="1"/>
        <v>0</v>
      </c>
      <c r="P26" s="64"/>
      <c r="Q26" s="25"/>
      <c r="R26" s="25"/>
      <c r="S26" s="64"/>
      <c r="T26" s="6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64"/>
      <c r="AZ26" s="14"/>
      <c r="BA26" s="67">
        <f t="shared" si="2"/>
        <v>0</v>
      </c>
      <c r="BB26" s="86">
        <f t="shared" si="4"/>
        <v>0</v>
      </c>
      <c r="BC26" s="87" t="str">
        <f t="shared" si="3"/>
        <v>INR Zero Only</v>
      </c>
      <c r="IE26" s="24">
        <v>2</v>
      </c>
      <c r="IF26" s="24" t="s">
        <v>23</v>
      </c>
      <c r="IG26" s="24" t="s">
        <v>31</v>
      </c>
      <c r="IH26" s="24">
        <v>10</v>
      </c>
      <c r="II26" s="24" t="s">
        <v>26</v>
      </c>
    </row>
    <row r="27" spans="1:243" s="23" customFormat="1" ht="15">
      <c r="A27" s="72">
        <v>1.14</v>
      </c>
      <c r="B27" s="35" t="s">
        <v>86</v>
      </c>
      <c r="C27" s="35" t="s">
        <v>59</v>
      </c>
      <c r="D27" s="77">
        <v>1</v>
      </c>
      <c r="E27" s="78" t="s">
        <v>73</v>
      </c>
      <c r="F27" s="79"/>
      <c r="G27" s="80"/>
      <c r="H27" s="85"/>
      <c r="I27" s="81" t="s">
        <v>27</v>
      </c>
      <c r="J27" s="82">
        <f t="shared" si="5"/>
        <v>1</v>
      </c>
      <c r="K27" s="83" t="s">
        <v>37</v>
      </c>
      <c r="L27" s="83" t="s">
        <v>6</v>
      </c>
      <c r="M27" s="84"/>
      <c r="N27" s="65"/>
      <c r="O27" s="66">
        <f t="shared" si="1"/>
        <v>0</v>
      </c>
      <c r="P27" s="63"/>
      <c r="Q27" s="25"/>
      <c r="R27" s="25"/>
      <c r="S27" s="63"/>
      <c r="T27" s="6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64"/>
      <c r="AZ27" s="14"/>
      <c r="BA27" s="67">
        <f t="shared" si="2"/>
        <v>0</v>
      </c>
      <c r="BB27" s="86">
        <f t="shared" si="4"/>
        <v>0</v>
      </c>
      <c r="BC27" s="87" t="str">
        <f t="shared" si="3"/>
        <v>INR Zero Only</v>
      </c>
      <c r="IE27" s="24">
        <v>1.01</v>
      </c>
      <c r="IF27" s="24" t="s">
        <v>28</v>
      </c>
      <c r="IG27" s="24" t="s">
        <v>24</v>
      </c>
      <c r="IH27" s="24">
        <v>123.223</v>
      </c>
      <c r="II27" s="24" t="s">
        <v>26</v>
      </c>
    </row>
    <row r="28" spans="1:243" s="23" customFormat="1" ht="15">
      <c r="A28" s="72">
        <v>1.15</v>
      </c>
      <c r="B28" s="35" t="s">
        <v>87</v>
      </c>
      <c r="C28" s="35" t="s">
        <v>60</v>
      </c>
      <c r="D28" s="77">
        <v>1</v>
      </c>
      <c r="E28" s="78" t="s">
        <v>73</v>
      </c>
      <c r="F28" s="79"/>
      <c r="G28" s="80"/>
      <c r="H28" s="80"/>
      <c r="I28" s="81" t="s">
        <v>27</v>
      </c>
      <c r="J28" s="82">
        <f t="shared" si="5"/>
        <v>1</v>
      </c>
      <c r="K28" s="83" t="s">
        <v>37</v>
      </c>
      <c r="L28" s="83" t="s">
        <v>6</v>
      </c>
      <c r="M28" s="84"/>
      <c r="N28" s="65"/>
      <c r="O28" s="66">
        <f t="shared" si="1"/>
        <v>0</v>
      </c>
      <c r="P28" s="63"/>
      <c r="Q28" s="25"/>
      <c r="R28" s="25"/>
      <c r="S28" s="63"/>
      <c r="T28" s="6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64"/>
      <c r="AZ28" s="14"/>
      <c r="BA28" s="67">
        <f t="shared" si="2"/>
        <v>0</v>
      </c>
      <c r="BB28" s="86">
        <f t="shared" si="4"/>
        <v>0</v>
      </c>
      <c r="BC28" s="87" t="str">
        <f t="shared" si="3"/>
        <v>INR Zero Only</v>
      </c>
      <c r="IE28" s="24">
        <v>1.02</v>
      </c>
      <c r="IF28" s="24" t="s">
        <v>29</v>
      </c>
      <c r="IG28" s="24" t="s">
        <v>30</v>
      </c>
      <c r="IH28" s="24">
        <v>213</v>
      </c>
      <c r="II28" s="24" t="s">
        <v>26</v>
      </c>
    </row>
    <row r="29" spans="1:243" s="23" customFormat="1" ht="15">
      <c r="A29" s="72">
        <v>1.16</v>
      </c>
      <c r="B29" s="35" t="s">
        <v>88</v>
      </c>
      <c r="C29" s="35" t="s">
        <v>61</v>
      </c>
      <c r="D29" s="77">
        <v>1</v>
      </c>
      <c r="E29" s="78" t="s">
        <v>73</v>
      </c>
      <c r="F29" s="79"/>
      <c r="G29" s="80"/>
      <c r="H29" s="80"/>
      <c r="I29" s="81" t="s">
        <v>27</v>
      </c>
      <c r="J29" s="82">
        <f t="shared" si="5"/>
        <v>1</v>
      </c>
      <c r="K29" s="83" t="s">
        <v>37</v>
      </c>
      <c r="L29" s="83" t="s">
        <v>6</v>
      </c>
      <c r="M29" s="84"/>
      <c r="N29" s="65"/>
      <c r="O29" s="66">
        <f t="shared" si="1"/>
        <v>0</v>
      </c>
      <c r="P29" s="64"/>
      <c r="Q29" s="25"/>
      <c r="R29" s="25"/>
      <c r="S29" s="64"/>
      <c r="T29" s="6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64"/>
      <c r="AZ29" s="14"/>
      <c r="BA29" s="67">
        <f t="shared" si="2"/>
        <v>0</v>
      </c>
      <c r="BB29" s="86">
        <f t="shared" si="4"/>
        <v>0</v>
      </c>
      <c r="BC29" s="87" t="str">
        <f t="shared" si="3"/>
        <v>INR Zero Only</v>
      </c>
      <c r="IE29" s="24">
        <v>2</v>
      </c>
      <c r="IF29" s="24" t="s">
        <v>23</v>
      </c>
      <c r="IG29" s="24" t="s">
        <v>31</v>
      </c>
      <c r="IH29" s="24">
        <v>10</v>
      </c>
      <c r="II29" s="24" t="s">
        <v>26</v>
      </c>
    </row>
    <row r="30" spans="1:243" s="23" customFormat="1" ht="15">
      <c r="A30" s="72">
        <v>1.17</v>
      </c>
      <c r="B30" s="35" t="s">
        <v>89</v>
      </c>
      <c r="C30" s="35" t="s">
        <v>62</v>
      </c>
      <c r="D30" s="77">
        <v>1</v>
      </c>
      <c r="E30" s="78" t="s">
        <v>73</v>
      </c>
      <c r="F30" s="79"/>
      <c r="G30" s="80"/>
      <c r="H30" s="80"/>
      <c r="I30" s="81" t="s">
        <v>27</v>
      </c>
      <c r="J30" s="82">
        <f t="shared" si="5"/>
        <v>1</v>
      </c>
      <c r="K30" s="83" t="s">
        <v>37</v>
      </c>
      <c r="L30" s="83" t="s">
        <v>6</v>
      </c>
      <c r="M30" s="84"/>
      <c r="N30" s="65"/>
      <c r="O30" s="66">
        <f t="shared" si="1"/>
        <v>0</v>
      </c>
      <c r="P30" s="64"/>
      <c r="Q30" s="25"/>
      <c r="R30" s="25"/>
      <c r="S30" s="64"/>
      <c r="T30" s="6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64"/>
      <c r="AZ30" s="14"/>
      <c r="BA30" s="67">
        <f t="shared" si="2"/>
        <v>0</v>
      </c>
      <c r="BB30" s="86">
        <f t="shared" si="4"/>
        <v>0</v>
      </c>
      <c r="BC30" s="87" t="str">
        <f t="shared" si="3"/>
        <v>INR Zero Only</v>
      </c>
      <c r="IE30" s="24">
        <v>2</v>
      </c>
      <c r="IF30" s="24" t="s">
        <v>23</v>
      </c>
      <c r="IG30" s="24" t="s">
        <v>31</v>
      </c>
      <c r="IH30" s="24">
        <v>10</v>
      </c>
      <c r="II30" s="24" t="s">
        <v>26</v>
      </c>
    </row>
    <row r="31" spans="1:243" s="23" customFormat="1" ht="15">
      <c r="A31" s="72">
        <v>1.18</v>
      </c>
      <c r="B31" s="35" t="s">
        <v>90</v>
      </c>
      <c r="C31" s="35" t="s">
        <v>63</v>
      </c>
      <c r="D31" s="77">
        <v>1</v>
      </c>
      <c r="E31" s="78" t="s">
        <v>73</v>
      </c>
      <c r="F31" s="79"/>
      <c r="G31" s="80"/>
      <c r="H31" s="80"/>
      <c r="I31" s="81" t="s">
        <v>27</v>
      </c>
      <c r="J31" s="82">
        <f t="shared" si="5"/>
        <v>1</v>
      </c>
      <c r="K31" s="83" t="s">
        <v>37</v>
      </c>
      <c r="L31" s="83" t="s">
        <v>6</v>
      </c>
      <c r="M31" s="84"/>
      <c r="N31" s="65"/>
      <c r="O31" s="66">
        <f t="shared" si="1"/>
        <v>0</v>
      </c>
      <c r="P31" s="64"/>
      <c r="Q31" s="25"/>
      <c r="R31" s="25"/>
      <c r="S31" s="64"/>
      <c r="T31" s="6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64"/>
      <c r="AZ31" s="14"/>
      <c r="BA31" s="67">
        <f t="shared" si="2"/>
        <v>0</v>
      </c>
      <c r="BB31" s="86">
        <f t="shared" si="4"/>
        <v>0</v>
      </c>
      <c r="BC31" s="87" t="str">
        <f t="shared" si="3"/>
        <v>INR Zero Only</v>
      </c>
      <c r="IE31" s="24">
        <v>2</v>
      </c>
      <c r="IF31" s="24" t="s">
        <v>23</v>
      </c>
      <c r="IG31" s="24" t="s">
        <v>31</v>
      </c>
      <c r="IH31" s="24">
        <v>10</v>
      </c>
      <c r="II31" s="24" t="s">
        <v>26</v>
      </c>
    </row>
    <row r="32" spans="1:243" s="23" customFormat="1" ht="15">
      <c r="A32" s="72">
        <v>1.19</v>
      </c>
      <c r="B32" s="35" t="s">
        <v>91</v>
      </c>
      <c r="C32" s="35" t="s">
        <v>64</v>
      </c>
      <c r="D32" s="77">
        <v>1</v>
      </c>
      <c r="E32" s="78" t="s">
        <v>73</v>
      </c>
      <c r="F32" s="79"/>
      <c r="G32" s="80"/>
      <c r="H32" s="80"/>
      <c r="I32" s="81" t="s">
        <v>27</v>
      </c>
      <c r="J32" s="82">
        <f t="shared" si="5"/>
        <v>1</v>
      </c>
      <c r="K32" s="83" t="s">
        <v>37</v>
      </c>
      <c r="L32" s="83" t="s">
        <v>6</v>
      </c>
      <c r="M32" s="84"/>
      <c r="N32" s="65"/>
      <c r="O32" s="66">
        <f t="shared" si="1"/>
        <v>0</v>
      </c>
      <c r="P32" s="64"/>
      <c r="Q32" s="25"/>
      <c r="R32" s="25"/>
      <c r="S32" s="64"/>
      <c r="T32" s="6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64"/>
      <c r="AZ32" s="14"/>
      <c r="BA32" s="67">
        <f t="shared" si="2"/>
        <v>0</v>
      </c>
      <c r="BB32" s="86">
        <f t="shared" si="4"/>
        <v>0</v>
      </c>
      <c r="BC32" s="87" t="str">
        <f t="shared" si="3"/>
        <v>INR Zero Only</v>
      </c>
      <c r="IE32" s="24">
        <v>2</v>
      </c>
      <c r="IF32" s="24" t="s">
        <v>23</v>
      </c>
      <c r="IG32" s="24" t="s">
        <v>31</v>
      </c>
      <c r="IH32" s="24">
        <v>10</v>
      </c>
      <c r="II32" s="24" t="s">
        <v>26</v>
      </c>
    </row>
    <row r="33" spans="1:243" s="23" customFormat="1" ht="134.25" customHeight="1">
      <c r="A33" s="73">
        <v>1.2</v>
      </c>
      <c r="B33" s="35" t="s">
        <v>92</v>
      </c>
      <c r="C33" s="35" t="s">
        <v>65</v>
      </c>
      <c r="D33" s="77">
        <v>5</v>
      </c>
      <c r="E33" s="78" t="s">
        <v>26</v>
      </c>
      <c r="F33" s="79"/>
      <c r="G33" s="80"/>
      <c r="H33" s="85"/>
      <c r="I33" s="81" t="s">
        <v>27</v>
      </c>
      <c r="J33" s="82">
        <f t="shared" si="5"/>
        <v>1</v>
      </c>
      <c r="K33" s="83" t="s">
        <v>37</v>
      </c>
      <c r="L33" s="83" t="s">
        <v>6</v>
      </c>
      <c r="M33" s="84"/>
      <c r="N33" s="65"/>
      <c r="O33" s="66">
        <f t="shared" si="1"/>
        <v>0</v>
      </c>
      <c r="P33" s="63"/>
      <c r="Q33" s="25"/>
      <c r="R33" s="25"/>
      <c r="S33" s="63"/>
      <c r="T33" s="6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64"/>
      <c r="AZ33" s="14"/>
      <c r="BA33" s="67">
        <f t="shared" si="2"/>
        <v>0</v>
      </c>
      <c r="BB33" s="86">
        <f t="shared" si="4"/>
        <v>0</v>
      </c>
      <c r="BC33" s="87" t="str">
        <f t="shared" si="3"/>
        <v>INR Zero Only</v>
      </c>
      <c r="IE33" s="24">
        <v>1.01</v>
      </c>
      <c r="IF33" s="24" t="s">
        <v>28</v>
      </c>
      <c r="IG33" s="24" t="s">
        <v>24</v>
      </c>
      <c r="IH33" s="24">
        <v>123.223</v>
      </c>
      <c r="II33" s="24" t="s">
        <v>26</v>
      </c>
    </row>
    <row r="34" spans="1:243" s="23" customFormat="1" ht="135.75" customHeight="1">
      <c r="A34" s="72">
        <v>1.21</v>
      </c>
      <c r="B34" s="35" t="s">
        <v>93</v>
      </c>
      <c r="C34" s="35" t="s">
        <v>66</v>
      </c>
      <c r="D34" s="77">
        <v>5</v>
      </c>
      <c r="E34" s="78" t="s">
        <v>26</v>
      </c>
      <c r="F34" s="79"/>
      <c r="G34" s="80"/>
      <c r="H34" s="80"/>
      <c r="I34" s="81" t="s">
        <v>27</v>
      </c>
      <c r="J34" s="82">
        <f t="shared" si="5"/>
        <v>1</v>
      </c>
      <c r="K34" s="83" t="s">
        <v>37</v>
      </c>
      <c r="L34" s="83" t="s">
        <v>6</v>
      </c>
      <c r="M34" s="84"/>
      <c r="N34" s="65"/>
      <c r="O34" s="66">
        <f t="shared" si="1"/>
        <v>0</v>
      </c>
      <c r="P34" s="63"/>
      <c r="Q34" s="25"/>
      <c r="R34" s="25"/>
      <c r="S34" s="63"/>
      <c r="T34" s="6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64"/>
      <c r="AZ34" s="14"/>
      <c r="BA34" s="67">
        <f t="shared" si="2"/>
        <v>0</v>
      </c>
      <c r="BB34" s="86">
        <f t="shared" si="4"/>
        <v>0</v>
      </c>
      <c r="BC34" s="87" t="str">
        <f t="shared" si="3"/>
        <v>INR Zero Only</v>
      </c>
      <c r="IE34" s="24">
        <v>1.02</v>
      </c>
      <c r="IF34" s="24" t="s">
        <v>29</v>
      </c>
      <c r="IG34" s="24" t="s">
        <v>30</v>
      </c>
      <c r="IH34" s="24">
        <v>213</v>
      </c>
      <c r="II34" s="24" t="s">
        <v>26</v>
      </c>
    </row>
    <row r="35" spans="1:243" s="23" customFormat="1" ht="73.5" customHeight="1">
      <c r="A35" s="72">
        <v>1.22</v>
      </c>
      <c r="B35" s="35" t="s">
        <v>94</v>
      </c>
      <c r="C35" s="35" t="s">
        <v>67</v>
      </c>
      <c r="D35" s="77">
        <v>150</v>
      </c>
      <c r="E35" s="78" t="s">
        <v>26</v>
      </c>
      <c r="F35" s="79"/>
      <c r="G35" s="80"/>
      <c r="H35" s="80"/>
      <c r="I35" s="81" t="s">
        <v>27</v>
      </c>
      <c r="J35" s="82">
        <f t="shared" si="5"/>
        <v>1</v>
      </c>
      <c r="K35" s="83" t="s">
        <v>37</v>
      </c>
      <c r="L35" s="83" t="s">
        <v>6</v>
      </c>
      <c r="M35" s="84"/>
      <c r="N35" s="65"/>
      <c r="O35" s="66">
        <f t="shared" si="1"/>
        <v>0</v>
      </c>
      <c r="P35" s="64"/>
      <c r="Q35" s="25"/>
      <c r="R35" s="25"/>
      <c r="S35" s="64"/>
      <c r="T35" s="6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64"/>
      <c r="AZ35" s="14"/>
      <c r="BA35" s="67">
        <f t="shared" si="2"/>
        <v>0</v>
      </c>
      <c r="BB35" s="86">
        <f t="shared" si="4"/>
        <v>0</v>
      </c>
      <c r="BC35" s="87" t="str">
        <f t="shared" si="3"/>
        <v>INR Zero Only</v>
      </c>
      <c r="IE35" s="24">
        <v>2</v>
      </c>
      <c r="IF35" s="24" t="s">
        <v>23</v>
      </c>
      <c r="IG35" s="24" t="s">
        <v>31</v>
      </c>
      <c r="IH35" s="24">
        <v>10</v>
      </c>
      <c r="II35" s="24" t="s">
        <v>26</v>
      </c>
    </row>
    <row r="36" spans="1:243" s="23" customFormat="1" ht="81">
      <c r="A36" s="72">
        <v>1.23</v>
      </c>
      <c r="B36" s="35" t="s">
        <v>95</v>
      </c>
      <c r="C36" s="35" t="s">
        <v>68</v>
      </c>
      <c r="D36" s="77">
        <v>150</v>
      </c>
      <c r="E36" s="78" t="s">
        <v>26</v>
      </c>
      <c r="F36" s="79"/>
      <c r="G36" s="80"/>
      <c r="H36" s="80"/>
      <c r="I36" s="81" t="s">
        <v>27</v>
      </c>
      <c r="J36" s="82">
        <f t="shared" si="5"/>
        <v>1</v>
      </c>
      <c r="K36" s="83" t="s">
        <v>37</v>
      </c>
      <c r="L36" s="83" t="s">
        <v>6</v>
      </c>
      <c r="M36" s="84"/>
      <c r="N36" s="65"/>
      <c r="O36" s="66">
        <f t="shared" si="1"/>
        <v>0</v>
      </c>
      <c r="P36" s="64"/>
      <c r="Q36" s="25"/>
      <c r="R36" s="25"/>
      <c r="S36" s="64"/>
      <c r="T36" s="6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64"/>
      <c r="AZ36" s="14"/>
      <c r="BA36" s="67">
        <f t="shared" si="2"/>
        <v>0</v>
      </c>
      <c r="BB36" s="86">
        <f t="shared" si="4"/>
        <v>0</v>
      </c>
      <c r="BC36" s="87" t="str">
        <f t="shared" si="3"/>
        <v>INR Zero Only</v>
      </c>
      <c r="IE36" s="24">
        <v>2</v>
      </c>
      <c r="IF36" s="24" t="s">
        <v>23</v>
      </c>
      <c r="IG36" s="24" t="s">
        <v>31</v>
      </c>
      <c r="IH36" s="24">
        <v>10</v>
      </c>
      <c r="II36" s="24" t="s">
        <v>26</v>
      </c>
    </row>
    <row r="37" spans="1:243" s="23" customFormat="1" ht="15">
      <c r="A37" s="72">
        <v>1.24</v>
      </c>
      <c r="B37" s="35" t="s">
        <v>96</v>
      </c>
      <c r="C37" s="35" t="s">
        <v>69</v>
      </c>
      <c r="D37" s="77">
        <v>1</v>
      </c>
      <c r="E37" s="78" t="s">
        <v>73</v>
      </c>
      <c r="F37" s="79"/>
      <c r="G37" s="80"/>
      <c r="H37" s="80"/>
      <c r="I37" s="81" t="s">
        <v>27</v>
      </c>
      <c r="J37" s="82">
        <f t="shared" si="5"/>
        <v>1</v>
      </c>
      <c r="K37" s="83" t="s">
        <v>37</v>
      </c>
      <c r="L37" s="83" t="s">
        <v>6</v>
      </c>
      <c r="M37" s="84"/>
      <c r="N37" s="65"/>
      <c r="O37" s="66">
        <f t="shared" si="1"/>
        <v>0</v>
      </c>
      <c r="P37" s="64"/>
      <c r="Q37" s="25"/>
      <c r="R37" s="25"/>
      <c r="S37" s="64"/>
      <c r="T37" s="6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64"/>
      <c r="AZ37" s="14"/>
      <c r="BA37" s="67">
        <f t="shared" si="2"/>
        <v>0</v>
      </c>
      <c r="BB37" s="86">
        <f t="shared" si="4"/>
        <v>0</v>
      </c>
      <c r="BC37" s="87" t="str">
        <f t="shared" si="3"/>
        <v>INR Zero Only</v>
      </c>
      <c r="IE37" s="24">
        <v>2</v>
      </c>
      <c r="IF37" s="24" t="s">
        <v>23</v>
      </c>
      <c r="IG37" s="24" t="s">
        <v>31</v>
      </c>
      <c r="IH37" s="24">
        <v>10</v>
      </c>
      <c r="II37" s="24" t="s">
        <v>26</v>
      </c>
    </row>
    <row r="38" spans="1:243" s="23" customFormat="1" ht="15">
      <c r="A38" s="72">
        <v>1.25</v>
      </c>
      <c r="B38" s="35" t="s">
        <v>97</v>
      </c>
      <c r="C38" s="35" t="s">
        <v>70</v>
      </c>
      <c r="D38" s="77">
        <v>1</v>
      </c>
      <c r="E38" s="78" t="s">
        <v>73</v>
      </c>
      <c r="F38" s="79"/>
      <c r="G38" s="80"/>
      <c r="H38" s="80"/>
      <c r="I38" s="81" t="s">
        <v>27</v>
      </c>
      <c r="J38" s="82">
        <f t="shared" si="5"/>
        <v>1</v>
      </c>
      <c r="K38" s="83" t="s">
        <v>37</v>
      </c>
      <c r="L38" s="83" t="s">
        <v>6</v>
      </c>
      <c r="M38" s="84"/>
      <c r="N38" s="65"/>
      <c r="O38" s="66">
        <f t="shared" si="1"/>
        <v>0</v>
      </c>
      <c r="P38" s="64"/>
      <c r="Q38" s="25"/>
      <c r="R38" s="25"/>
      <c r="S38" s="64"/>
      <c r="T38" s="6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64"/>
      <c r="AZ38" s="14"/>
      <c r="BA38" s="67">
        <f t="shared" si="2"/>
        <v>0</v>
      </c>
      <c r="BB38" s="86">
        <f t="shared" si="4"/>
        <v>0</v>
      </c>
      <c r="BC38" s="87" t="str">
        <f t="shared" si="3"/>
        <v>INR Zero Only</v>
      </c>
      <c r="IE38" s="24">
        <v>2</v>
      </c>
      <c r="IF38" s="24" t="s">
        <v>23</v>
      </c>
      <c r="IG38" s="24" t="s">
        <v>31</v>
      </c>
      <c r="IH38" s="24">
        <v>10</v>
      </c>
      <c r="II38" s="24" t="s">
        <v>26</v>
      </c>
    </row>
    <row r="39" spans="1:243" s="23" customFormat="1" ht="15">
      <c r="A39" s="72">
        <v>1.26</v>
      </c>
      <c r="B39" s="35" t="s">
        <v>98</v>
      </c>
      <c r="C39" s="35" t="s">
        <v>71</v>
      </c>
      <c r="D39" s="77">
        <v>10</v>
      </c>
      <c r="E39" s="78" t="s">
        <v>26</v>
      </c>
      <c r="F39" s="79"/>
      <c r="G39" s="80"/>
      <c r="H39" s="85"/>
      <c r="I39" s="81" t="s">
        <v>27</v>
      </c>
      <c r="J39" s="82">
        <f t="shared" si="5"/>
        <v>1</v>
      </c>
      <c r="K39" s="83" t="s">
        <v>37</v>
      </c>
      <c r="L39" s="83" t="s">
        <v>6</v>
      </c>
      <c r="M39" s="84"/>
      <c r="N39" s="65"/>
      <c r="O39" s="66">
        <f t="shared" si="1"/>
        <v>0</v>
      </c>
      <c r="P39" s="63"/>
      <c r="Q39" s="25"/>
      <c r="R39" s="25"/>
      <c r="S39" s="63"/>
      <c r="T39" s="6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64"/>
      <c r="AZ39" s="14"/>
      <c r="BA39" s="67">
        <f t="shared" si="2"/>
        <v>0</v>
      </c>
      <c r="BB39" s="86">
        <f t="shared" si="4"/>
        <v>0</v>
      </c>
      <c r="BC39" s="87" t="str">
        <f t="shared" si="3"/>
        <v>INR Zero Only</v>
      </c>
      <c r="IE39" s="24">
        <v>1.01</v>
      </c>
      <c r="IF39" s="24" t="s">
        <v>28</v>
      </c>
      <c r="IG39" s="24" t="s">
        <v>24</v>
      </c>
      <c r="IH39" s="24">
        <v>123.223</v>
      </c>
      <c r="II39" s="24" t="s">
        <v>26</v>
      </c>
    </row>
    <row r="40" spans="1:243" s="23" customFormat="1" ht="15">
      <c r="A40" s="72">
        <v>1.27</v>
      </c>
      <c r="B40" s="35" t="s">
        <v>99</v>
      </c>
      <c r="C40" s="35" t="s">
        <v>72</v>
      </c>
      <c r="D40" s="77">
        <v>1</v>
      </c>
      <c r="E40" s="78" t="s">
        <v>73</v>
      </c>
      <c r="F40" s="79"/>
      <c r="G40" s="80"/>
      <c r="H40" s="80"/>
      <c r="I40" s="81" t="s">
        <v>27</v>
      </c>
      <c r="J40" s="82">
        <f t="shared" si="5"/>
        <v>1</v>
      </c>
      <c r="K40" s="83" t="s">
        <v>37</v>
      </c>
      <c r="L40" s="83" t="s">
        <v>6</v>
      </c>
      <c r="M40" s="84"/>
      <c r="N40" s="65"/>
      <c r="O40" s="66">
        <f t="shared" si="1"/>
        <v>0</v>
      </c>
      <c r="P40" s="63"/>
      <c r="Q40" s="25"/>
      <c r="R40" s="25"/>
      <c r="S40" s="63"/>
      <c r="T40" s="6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64"/>
      <c r="AZ40" s="14"/>
      <c r="BA40" s="67">
        <f t="shared" si="2"/>
        <v>0</v>
      </c>
      <c r="BB40" s="86">
        <f t="shared" si="4"/>
        <v>0</v>
      </c>
      <c r="BC40" s="87" t="str">
        <f t="shared" si="3"/>
        <v>INR Zero Only</v>
      </c>
      <c r="IE40" s="24">
        <v>1.02</v>
      </c>
      <c r="IF40" s="24" t="s">
        <v>29</v>
      </c>
      <c r="IG40" s="24" t="s">
        <v>30</v>
      </c>
      <c r="IH40" s="24">
        <v>213</v>
      </c>
      <c r="II40" s="24" t="s">
        <v>26</v>
      </c>
    </row>
    <row r="41" spans="1:243" s="23" customFormat="1" ht="40.5" customHeight="1">
      <c r="A41" s="40" t="s">
        <v>33</v>
      </c>
      <c r="B41" s="41"/>
      <c r="C41" s="42"/>
      <c r="D41" s="43"/>
      <c r="E41" s="43"/>
      <c r="F41" s="43"/>
      <c r="G41" s="43"/>
      <c r="H41" s="44"/>
      <c r="I41" s="44"/>
      <c r="J41" s="44"/>
      <c r="K41" s="44"/>
      <c r="L41" s="45"/>
      <c r="BA41" s="68">
        <f>SUM(BA13:BA40)</f>
        <v>0</v>
      </c>
      <c r="BB41" s="68">
        <f>SUM(BB13:BB40)</f>
        <v>0</v>
      </c>
      <c r="BC41" s="39" t="str">
        <f>SpellNumber123($E$2,BB41)</f>
        <v>INR Zero Only</v>
      </c>
      <c r="IE41" s="24">
        <v>4</v>
      </c>
      <c r="IF41" s="24" t="s">
        <v>29</v>
      </c>
      <c r="IG41" s="24" t="s">
        <v>32</v>
      </c>
      <c r="IH41" s="24">
        <v>10</v>
      </c>
      <c r="II41" s="24" t="s">
        <v>26</v>
      </c>
    </row>
    <row r="42" spans="1:243" s="28" customFormat="1" ht="54.75" customHeight="1" hidden="1">
      <c r="A42" s="41" t="s">
        <v>39</v>
      </c>
      <c r="B42" s="46"/>
      <c r="C42" s="26"/>
      <c r="D42" s="47"/>
      <c r="E42" s="48" t="s">
        <v>34</v>
      </c>
      <c r="F42" s="61"/>
      <c r="G42" s="49"/>
      <c r="H42" s="27"/>
      <c r="I42" s="27"/>
      <c r="J42" s="27"/>
      <c r="K42" s="50"/>
      <c r="L42" s="51"/>
      <c r="M42" s="52" t="s">
        <v>35</v>
      </c>
      <c r="O42" s="23"/>
      <c r="P42" s="23"/>
      <c r="Q42" s="23"/>
      <c r="R42" s="23"/>
      <c r="S42" s="23"/>
      <c r="BA42" s="62">
        <f>IF(ISBLANK(F42),0,IF(E42="Excess (+)",ROUND(BA41+(BA41*F42),2),IF(E42="Less (-)",ROUND(BA41+(BA41*F42*(-1)),2),0)))</f>
        <v>0</v>
      </c>
      <c r="BB42" s="53">
        <f>ROUND(BA42,0)</f>
        <v>0</v>
      </c>
      <c r="BC42" s="54" t="str">
        <f>SpellNumber(L42,BB42)</f>
        <v> Zero Only</v>
      </c>
      <c r="IE42" s="29"/>
      <c r="IF42" s="29"/>
      <c r="IG42" s="29"/>
      <c r="IH42" s="29"/>
      <c r="II42" s="29"/>
    </row>
    <row r="43" spans="1:243" s="28" customFormat="1" ht="43.5" customHeight="1">
      <c r="A43" s="40" t="s">
        <v>38</v>
      </c>
      <c r="B43" s="40"/>
      <c r="C43" s="91" t="str">
        <f>SpellNumber123($E$2,BB41)</f>
        <v>INR Zero Only</v>
      </c>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3"/>
      <c r="IE43" s="29"/>
      <c r="IF43" s="29"/>
      <c r="IG43" s="29"/>
      <c r="IH43" s="29"/>
      <c r="II43" s="29"/>
    </row>
    <row r="44" spans="3:243" s="12" customFormat="1" ht="15">
      <c r="C44" s="30"/>
      <c r="D44" s="30"/>
      <c r="E44" s="30"/>
      <c r="F44" s="30"/>
      <c r="G44" s="30"/>
      <c r="H44" s="30"/>
      <c r="I44" s="30"/>
      <c r="J44" s="30"/>
      <c r="K44" s="30"/>
      <c r="L44" s="30"/>
      <c r="M44" s="30"/>
      <c r="O44" s="30"/>
      <c r="BA44" s="30"/>
      <c r="BC44" s="30"/>
      <c r="IE44" s="13"/>
      <c r="IF44" s="13"/>
      <c r="IG44" s="13"/>
      <c r="IH44" s="13"/>
      <c r="II44" s="13"/>
    </row>
  </sheetData>
  <sheetProtection password="8317" sheet="1" selectLockedCells="1"/>
  <mergeCells count="7">
    <mergeCell ref="A9:BC9"/>
    <mergeCell ref="C43:BC43"/>
    <mergeCell ref="A1:L1"/>
    <mergeCell ref="A4:BC4"/>
    <mergeCell ref="A5:BC5"/>
    <mergeCell ref="A6:BC6"/>
    <mergeCell ref="A7:BC7"/>
  </mergeCells>
  <dataValidations count="25">
    <dataValidation type="list" allowBlank="1" showInputMessage="1" showErrorMessage="1" sqref="L36 L37 L38 L39 L13 L14 L15 L16 L17 L18 L19 L20 L21 L22 L23 L24 L25 L26 L27 L28 L29 L30 L31 L32 L33 L34 L35 L40">
      <formula1>"INR"</formula1>
    </dataValidation>
    <dataValidation allowBlank="1" showInputMessage="1" showErrorMessage="1" promptTitle="Addition / Deduction" prompt="Please Choose the correct One" sqref="J13:J40"/>
    <dataValidation type="list" showInputMessage="1" showErrorMessage="1" sqref="I13:I40">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2">
      <formula1>IF(ISBLANK(F42),$A$3:$C$3,$B$3:$C$3)</formula1>
    </dataValidation>
    <dataValidation type="decimal" allowBlank="1" showInputMessage="1" showErrorMessage="1" errorTitle="Invalid Entry" error="Only Numeric Values are allowed. " sqref="A13:A40">
      <formula1>0</formula1>
      <formula2>999999999999999</formula2>
    </dataValidation>
    <dataValidation allowBlank="1" showInputMessage="1" showErrorMessage="1" promptTitle="Itemcode/Make" prompt="Please enter text" sqref="C13:C40"/>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0">
      <formula1>0</formula1>
      <formula2>999999999999999</formula2>
    </dataValidation>
    <dataValidation allowBlank="1" showInputMessage="1" showErrorMessage="1" promptTitle="Units" prompt="Please enter Units in text" sqref="E13 E40 E21:E22 E37:E38 E34:E35 E24:E32 E18:E19 E15:E16"/>
    <dataValidation type="decimal" allowBlank="1" showInputMessage="1" showErrorMessage="1" promptTitle="Quantity" prompt="Please enter the Quantity for this item. " errorTitle="Invalid Entry" error="Only Numeric Values are allowed. " sqref="F13:F40 D13:D4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2">
      <formula1>0</formula1>
      <formula2>IF(E42&lt;&gt;"Select",99.9,0)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2">
      <formula1>IF(E42&lt;&gt;"Select",0,-1)</formula1>
      <formula2>IF(E42&lt;&gt;"Select",99.99,-1)</formula2>
    </dataValidation>
    <dataValidation type="list" allowBlank="1" showInputMessage="1" showErrorMessage="1" sqref="K13:K40">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40">
      <formula1>0</formula1>
      <formula2>999999999999999</formula2>
    </dataValidation>
    <dataValidation type="decimal" allowBlank="1" showInputMessage="1" showErrorMessage="1" promptTitle="GST in Percentage" prompt="Please enter the GST in Percentage for this item. &#10;GST % values between 0.00 % and 28.00 % only" errorTitle="Invaid Entry" error="Only Numeric Values are allowed. &#10;GST % values between 0.00 % and 28.00 % only" sqref="N14:N40">
      <formula1>0</formula1>
      <formula2>28</formula2>
    </dataValidation>
    <dataValidation type="decimal" allowBlank="1" showErrorMessage="1" promptTitle="Rate Entry" prompt="Please enter the Other Taxes2 in Rupees for this item. " errorTitle="Invaid Entry" error="Only Numeric Values are allowed. " sqref="O14:O40">
      <formula1>0</formula1>
      <formula2>999999999999999</formula2>
    </dataValidation>
    <dataValidation type="textLength" allowBlank="1" showInputMessage="1" showErrorMessage="1" promptTitle="HSN / SAC Code" prompt="&#10;Please Enter HSN/SAC Code. &#10;It should be minimum 2Chars and Maximum 10Chars" errorTitle="Invalid Entry" error="Please Enter HSN / SAC Code. &#10;It should be minimum 2 Chars and Maximum 10 Chars" sqref="AY14:AY40">
      <formula1>2</formula1>
      <formula2>10</formula2>
    </dataValidation>
    <dataValidation type="custom" operator="notEqual" showInputMessage="1" showErrorMessage="1" promptTitle="Units" prompt="Please enter Units in text.&#10;" errorTitle="Invalid Entry" error="Please enter some other word. (except H and T)" sqref="E39 E36 E33 E17 E14 E23 E20">
      <formula1>IF(OR(TRIM(E39)="H",TRIM(E39)="T"),FALSE,TRUE)</formula1>
    </dataValidation>
  </dataValidations>
  <printOptions/>
  <pageMargins left="0.3937007874015748" right="0.2362204724409449" top="0.35433070866141736" bottom="0.2362204724409449" header="0.31496062992125984" footer="0.31496062992125984"/>
  <pageSetup horizontalDpi="600" verticalDpi="600" orientation="landscape" paperSize="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8" t="s">
        <v>2</v>
      </c>
      <c r="F6" s="98"/>
      <c r="G6" s="98"/>
      <c r="H6" s="98"/>
      <c r="I6" s="98"/>
      <c r="J6" s="98"/>
      <c r="K6" s="98"/>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2020-09-21T09:39:57Z</cp:lastPrinted>
  <dcterms:created xsi:type="dcterms:W3CDTF">2009-01-30T06:42:42Z</dcterms:created>
  <dcterms:modified xsi:type="dcterms:W3CDTF">2020-09-21T09:42:13Z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No</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